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activeTab="1"/>
  </bookViews>
  <sheets>
    <sheet name="Январь 2022" sheetId="1" r:id="rId1"/>
    <sheet name="Февраль 2022" sheetId="2" r:id="rId2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<sst xmlns="http://schemas.openxmlformats.org/spreadsheetml/2006/main" count="112" uniqueCount="34">
  <si>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</si>
  <si>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</si>
  <si>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</si>
  <si>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</si>
  <si>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</si>
  <si>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</si>
  <si>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</si>
  <si>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</si>
  <si>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</si>
  <si>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</si>
  <si>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</si>
  <si>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</si>
  <si>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</si>
  <si>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</si>
  <si>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</si>
  <si>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</si>
  <si>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</si>
  <si>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</si>
  <si>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</si>
  <si>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</si>
  <si>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</si>
  <si>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</si>
  <si>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</si>
  <si>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</si>
  <si>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</si>
  <si>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</si>
  <si>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</si>
  <si>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</si>
  <si>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Нижегородская обл.</t>
  </si>
  <si>
    <t>ПАО "МРСК Центра и Приволжья Нижновэнерго"</t>
  </si>
  <si>
    <t>г. Санкт-Петербург</t>
  </si>
  <si>
    <t>ПАО "Россети Ленэнерго"</t>
  </si>
  <si>
    <t>Январь 2022 год</t>
  </si>
  <si>
    <t>Февраль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</si>
</sst>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17" xfId="0" applyFont="1" applyBorder="1" applyAlignment="1">
      <alignment horizontal="center" vertical="center"/>
    </xf>
    <xf numFmtId="0" fontId="46" fillId="0" borderId="18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19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/>
    </xf>
    <xf numFmtId="172" fontId="46" fillId="33" borderId="14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6" fillId="33" borderId="16" xfId="0" applyNumberFormat="1" applyFont="1" applyFill="1" applyBorder="1" applyAlignment="1">
      <alignment horizontal="center" vertical="center" wrapText="1"/>
    </xf>
    <xf numFmtId="172" fontId="46" fillId="33" borderId="13" xfId="0" applyNumberFormat="1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5" xfId="0" applyNumberFormat="1" applyFont="1" applyFill="1" applyBorder="1" applyAlignment="1">
      <alignment horizontal="left" vertical="center" wrapText="1"/>
    </xf>
    <xf numFmtId="172" fontId="46" fillId="33" borderId="21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14" xfId="0" applyNumberFormat="1" applyFont="1" applyFill="1" applyBorder="1" applyAlignment="1">
      <alignment horizontal="center" vertical="center"/>
    </xf>
    <xf numFmtId="173" fontId="46" fillId="33" borderId="18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28" xfId="0" applyNumberFormat="1" applyFont="1" applyFill="1" applyBorder="1" applyAlignment="1">
      <alignment horizontal="left" vertical="center" wrapText="1"/>
    </xf>
    <xf numFmtId="0" fontId="46" fillId="33" borderId="21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7" sqref="G7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57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25.5" customHeight="1" thickBot="1">
      <c r="A2" s="28" t="s">
        <v>32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60" t="s">
        <v>13</v>
      </c>
      <c r="B3" s="63" t="s">
        <v>6</v>
      </c>
      <c r="C3" s="63" t="s">
        <v>8</v>
      </c>
      <c r="D3" s="66" t="s">
        <v>7</v>
      </c>
      <c r="E3" s="67"/>
      <c r="F3" s="67"/>
      <c r="G3" s="67"/>
      <c r="H3" s="68"/>
      <c r="I3" s="66" t="s">
        <v>27</v>
      </c>
      <c r="J3" s="67"/>
      <c r="K3" s="69"/>
    </row>
    <row r="4" spans="1:11" ht="18.75" customHeight="1">
      <c r="A4" s="61"/>
      <c r="B4" s="64"/>
      <c r="C4" s="64"/>
      <c r="D4" s="70" t="s">
        <v>10</v>
      </c>
      <c r="E4" s="72" t="s">
        <v>11</v>
      </c>
      <c r="F4" s="73"/>
      <c r="G4" s="74"/>
      <c r="H4" s="50"/>
      <c r="I4" s="75" t="s">
        <v>10</v>
      </c>
      <c r="J4" s="75" t="s">
        <v>11</v>
      </c>
      <c r="K4" s="77"/>
    </row>
    <row r="5" spans="1:11" ht="19.5" customHeight="1" thickBot="1">
      <c r="A5" s="62"/>
      <c r="B5" s="65"/>
      <c r="C5" s="65"/>
      <c r="D5" s="71"/>
      <c r="E5" s="3" t="s">
        <v>0</v>
      </c>
      <c r="F5" s="3" t="s">
        <v>9</v>
      </c>
      <c r="G5" s="4" t="s">
        <v>1</v>
      </c>
      <c r="H5" s="4" t="s">
        <v>2</v>
      </c>
      <c r="I5" s="76"/>
      <c r="J5" s="16" t="s">
        <v>0</v>
      </c>
      <c r="K5" s="19" t="s">
        <v>23</v>
      </c>
    </row>
    <row r="6" spans="1:11" ht="19.5" customHeight="1">
      <c r="A6" s="78" t="s">
        <v>14</v>
      </c>
      <c r="B6" s="80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9"/>
      <c r="B7" s="81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8" t="s">
        <v>15</v>
      </c>
      <c r="B8" s="80" t="s">
        <v>20</v>
      </c>
      <c r="C8" s="6" t="s">
        <v>3</v>
      </c>
      <c r="D8" s="29">
        <f t="shared" si="0"/>
        <v>5569.729</v>
      </c>
      <c r="E8" s="52">
        <v>4355.251</v>
      </c>
      <c r="F8" s="21"/>
      <c r="G8" s="21">
        <f>35.18+1074.599+104.699</f>
        <v>1214.478</v>
      </c>
      <c r="H8" s="21"/>
      <c r="I8" s="29">
        <f t="shared" si="1"/>
        <v>6.319999999999999</v>
      </c>
      <c r="J8" s="21">
        <v>6.265</v>
      </c>
      <c r="K8" s="22">
        <v>0.055</v>
      </c>
    </row>
    <row r="9" spans="1:11" ht="32.25" customHeight="1" thickBot="1">
      <c r="A9" s="82"/>
      <c r="B9" s="83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8" t="s">
        <v>16</v>
      </c>
      <c r="B10" s="85" t="s">
        <v>24</v>
      </c>
      <c r="C10" s="6" t="s">
        <v>3</v>
      </c>
      <c r="D10" s="29">
        <f>SUM(E10:H10)</f>
        <v>267.593</v>
      </c>
      <c r="E10" s="21">
        <v>48.497</v>
      </c>
      <c r="F10" s="21">
        <v>218.642</v>
      </c>
      <c r="G10" s="21">
        <v>0.454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4"/>
      <c r="B11" s="86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4"/>
      <c r="B12" s="87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9"/>
      <c r="B13" s="8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89" t="s">
        <v>17</v>
      </c>
      <c r="B14" s="80" t="s">
        <v>21</v>
      </c>
      <c r="C14" s="6" t="s">
        <v>3</v>
      </c>
      <c r="D14" s="29">
        <f t="shared" si="0"/>
        <v>603.8670000000001</v>
      </c>
      <c r="E14" s="21"/>
      <c r="F14" s="21"/>
      <c r="G14" s="53">
        <v>603.8670000000001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90"/>
      <c r="B15" s="81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89" t="s">
        <v>18</v>
      </c>
      <c r="B16" s="92" t="s">
        <v>22</v>
      </c>
      <c r="C16" s="6" t="s">
        <v>3</v>
      </c>
      <c r="D16" s="29">
        <f t="shared" si="0"/>
        <v>2971.8502399999998</v>
      </c>
      <c r="E16" s="52">
        <v>1581.734</v>
      </c>
      <c r="F16" s="21"/>
      <c r="G16" s="52">
        <f>1594.17*0.872</f>
        <v>1390.11624</v>
      </c>
      <c r="H16" s="21"/>
      <c r="I16" s="29">
        <f t="shared" si="1"/>
        <v>4.116</v>
      </c>
      <c r="J16" s="21">
        <v>2.21</v>
      </c>
      <c r="K16" s="54">
        <f>ROUND(2.186*0.872,3)</f>
        <v>1.906</v>
      </c>
    </row>
    <row r="17" spans="1:11" ht="33.75" customHeight="1" thickBot="1">
      <c r="A17" s="91"/>
      <c r="B17" s="93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8" t="s">
        <v>18</v>
      </c>
      <c r="B18" s="94" t="s">
        <v>26</v>
      </c>
      <c r="C18" s="6" t="s">
        <v>3</v>
      </c>
      <c r="D18" s="29">
        <f t="shared" si="0"/>
        <v>204.05376</v>
      </c>
      <c r="E18" s="21"/>
      <c r="F18" s="21"/>
      <c r="G18" s="52">
        <f>1594.17*0.128</f>
        <v>204.05376</v>
      </c>
      <c r="H18" s="21"/>
      <c r="I18" s="29">
        <f t="shared" si="1"/>
        <v>0.28</v>
      </c>
      <c r="J18" s="21"/>
      <c r="K18" s="22">
        <f>ROUND(2.186*0.128,3)</f>
        <v>0.28</v>
      </c>
    </row>
    <row r="19" spans="1:11" ht="32.25" customHeight="1" thickBot="1">
      <c r="A19" s="79"/>
      <c r="B19" s="95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91" t="s">
        <v>19</v>
      </c>
      <c r="B20" s="93" t="s">
        <v>22</v>
      </c>
      <c r="C20" s="5" t="s">
        <v>3</v>
      </c>
      <c r="D20" s="33">
        <f t="shared" si="0"/>
        <v>995.842</v>
      </c>
      <c r="E20" s="40">
        <v>886.169</v>
      </c>
      <c r="F20" s="24"/>
      <c r="G20" s="41">
        <v>109.673</v>
      </c>
      <c r="H20" s="24"/>
      <c r="I20" s="33">
        <f t="shared" si="1"/>
        <v>1.367</v>
      </c>
      <c r="J20" s="41">
        <v>1.211</v>
      </c>
      <c r="K20" s="25">
        <v>0.156</v>
      </c>
    </row>
    <row r="21" spans="1:11" ht="30" customHeight="1" thickBot="1">
      <c r="A21" s="90"/>
      <c r="B21" s="8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96" t="s">
        <v>28</v>
      </c>
      <c r="B22" s="98" t="s">
        <v>29</v>
      </c>
      <c r="C22" s="5" t="s">
        <v>3</v>
      </c>
      <c r="D22" s="33">
        <f t="shared" si="0"/>
        <v>13421.005</v>
      </c>
      <c r="E22" s="40">
        <v>11442.668</v>
      </c>
      <c r="F22" s="24"/>
      <c r="G22" s="55">
        <v>1978.337</v>
      </c>
      <c r="H22" s="24"/>
      <c r="I22" s="33">
        <f>SUM(J22:K22)</f>
        <v>0</v>
      </c>
      <c r="J22" s="41"/>
      <c r="K22" s="25"/>
    </row>
    <row r="23" spans="1:11" ht="30.75" customHeight="1" thickBot="1">
      <c r="A23" s="97"/>
      <c r="B23" s="99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96" t="s">
        <v>30</v>
      </c>
      <c r="B24" s="98" t="s">
        <v>31</v>
      </c>
      <c r="C24" s="42" t="s">
        <v>3</v>
      </c>
      <c r="D24" s="33">
        <f>SUM(E24:H24)</f>
        <v>1229.669</v>
      </c>
      <c r="E24" s="40"/>
      <c r="F24" s="24"/>
      <c r="G24" s="40">
        <v>1229.669</v>
      </c>
      <c r="H24" s="24"/>
      <c r="I24" s="33">
        <f>SUM(J24:K24)</f>
        <v>1.711</v>
      </c>
      <c r="J24" s="41"/>
      <c r="K24" s="25">
        <v>1.711</v>
      </c>
    </row>
    <row r="25" spans="1:11" ht="30.75" customHeight="1" thickBot="1">
      <c r="A25" s="97"/>
      <c r="B25" s="99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tabSelected="1" zoomScale="85" zoomScaleNormal="85" zoomScalePageLayoutView="0" workbookViewId="0" topLeftCell="A1">
      <selection activeCell="G16" sqref="G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57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25.5" customHeight="1" thickBot="1">
      <c r="A2" s="28" t="s">
        <v>33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60" t="s">
        <v>13</v>
      </c>
      <c r="B3" s="63" t="s">
        <v>6</v>
      </c>
      <c r="C3" s="63" t="s">
        <v>8</v>
      </c>
      <c r="D3" s="66" t="s">
        <v>7</v>
      </c>
      <c r="E3" s="67"/>
      <c r="F3" s="67"/>
      <c r="G3" s="67"/>
      <c r="H3" s="68"/>
      <c r="I3" s="66" t="s">
        <v>27</v>
      </c>
      <c r="J3" s="67"/>
      <c r="K3" s="69"/>
    </row>
    <row r="4" spans="1:11" ht="18.75" customHeight="1">
      <c r="A4" s="61"/>
      <c r="B4" s="64"/>
      <c r="C4" s="64"/>
      <c r="D4" s="70" t="s">
        <v>10</v>
      </c>
      <c r="E4" s="72" t="s">
        <v>11</v>
      </c>
      <c r="F4" s="73"/>
      <c r="G4" s="74"/>
      <c r="H4" s="56"/>
      <c r="I4" s="75" t="s">
        <v>10</v>
      </c>
      <c r="J4" s="75" t="s">
        <v>11</v>
      </c>
      <c r="K4" s="77"/>
    </row>
    <row r="5" spans="1:11" ht="19.5" customHeight="1" thickBot="1">
      <c r="A5" s="62"/>
      <c r="B5" s="65"/>
      <c r="C5" s="65"/>
      <c r="D5" s="71"/>
      <c r="E5" s="3" t="s">
        <v>0</v>
      </c>
      <c r="F5" s="3" t="s">
        <v>9</v>
      </c>
      <c r="G5" s="4" t="s">
        <v>1</v>
      </c>
      <c r="H5" s="4" t="s">
        <v>2</v>
      </c>
      <c r="I5" s="76"/>
      <c r="J5" s="16" t="s">
        <v>0</v>
      </c>
      <c r="K5" s="19" t="s">
        <v>23</v>
      </c>
    </row>
    <row r="6" spans="1:11" ht="19.5" customHeight="1">
      <c r="A6" s="78" t="s">
        <v>14</v>
      </c>
      <c r="B6" s="80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9"/>
      <c r="B7" s="81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8" t="s">
        <v>15</v>
      </c>
      <c r="B8" s="80" t="s">
        <v>20</v>
      </c>
      <c r="C8" s="6" t="s">
        <v>3</v>
      </c>
      <c r="D8" s="29">
        <f t="shared" si="0"/>
        <v>5675.718000000001</v>
      </c>
      <c r="E8" s="52">
        <v>4367.746</v>
      </c>
      <c r="F8" s="21"/>
      <c r="G8" s="21">
        <f>20.198+1188.881+98.893</f>
        <v>1307.9720000000002</v>
      </c>
      <c r="H8" s="21"/>
      <c r="I8" s="29">
        <f t="shared" si="1"/>
        <v>5.792999999999999</v>
      </c>
      <c r="J8" s="21">
        <v>5.754</v>
      </c>
      <c r="K8" s="22">
        <v>0.039</v>
      </c>
    </row>
    <row r="9" spans="1:11" ht="32.25" customHeight="1" thickBot="1">
      <c r="A9" s="82"/>
      <c r="B9" s="83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8" t="s">
        <v>16</v>
      </c>
      <c r="B10" s="85" t="s">
        <v>24</v>
      </c>
      <c r="C10" s="6" t="s">
        <v>3</v>
      </c>
      <c r="D10" s="29">
        <f>SUM(E10:H10)</f>
        <v>174.13</v>
      </c>
      <c r="E10" s="21">
        <v>0</v>
      </c>
      <c r="F10" s="21">
        <v>173.72</v>
      </c>
      <c r="G10" s="21">
        <v>0.41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4"/>
      <c r="B11" s="86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4"/>
      <c r="B12" s="87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9"/>
      <c r="B13" s="8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89" t="s">
        <v>17</v>
      </c>
      <c r="B14" s="80" t="s">
        <v>21</v>
      </c>
      <c r="C14" s="6" t="s">
        <v>3</v>
      </c>
      <c r="D14" s="29">
        <f t="shared" si="0"/>
        <v>555.082</v>
      </c>
      <c r="E14" s="21"/>
      <c r="F14" s="21"/>
      <c r="G14" s="53">
        <v>555.082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90"/>
      <c r="B15" s="81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89" t="s">
        <v>18</v>
      </c>
      <c r="B16" s="92" t="s">
        <v>22</v>
      </c>
      <c r="C16" s="6" t="s">
        <v>3</v>
      </c>
      <c r="D16" s="29">
        <f t="shared" si="0"/>
        <v>2746.182432</v>
      </c>
      <c r="E16" s="52">
        <v>1467.411</v>
      </c>
      <c r="F16" s="21"/>
      <c r="G16" s="52">
        <f>1466.481*0.872</f>
        <v>1278.771432</v>
      </c>
      <c r="H16" s="21"/>
      <c r="I16" s="29">
        <f t="shared" si="1"/>
        <v>4.197</v>
      </c>
      <c r="J16" s="21">
        <v>2.225</v>
      </c>
      <c r="K16" s="54">
        <f>ROUND(2.262*0.872,3)</f>
        <v>1.972</v>
      </c>
    </row>
    <row r="17" spans="1:11" ht="33.75" customHeight="1" thickBot="1">
      <c r="A17" s="91"/>
      <c r="B17" s="93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8" t="s">
        <v>18</v>
      </c>
      <c r="B18" s="94" t="s">
        <v>26</v>
      </c>
      <c r="C18" s="6" t="s">
        <v>3</v>
      </c>
      <c r="D18" s="29">
        <f t="shared" si="0"/>
        <v>187.709568</v>
      </c>
      <c r="E18" s="21"/>
      <c r="F18" s="21"/>
      <c r="G18" s="52">
        <f>1466.481*0.128</f>
        <v>187.709568</v>
      </c>
      <c r="H18" s="21"/>
      <c r="I18" s="29">
        <f t="shared" si="1"/>
        <v>0.29</v>
      </c>
      <c r="J18" s="21"/>
      <c r="K18" s="22">
        <f>ROUND(2.262*0.128,3)</f>
        <v>0.29</v>
      </c>
    </row>
    <row r="19" spans="1:11" ht="32.25" customHeight="1" thickBot="1">
      <c r="A19" s="79"/>
      <c r="B19" s="95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91" t="s">
        <v>19</v>
      </c>
      <c r="B20" s="93" t="s">
        <v>22</v>
      </c>
      <c r="C20" s="5" t="s">
        <v>3</v>
      </c>
      <c r="D20" s="33">
        <f t="shared" si="0"/>
        <v>983.742</v>
      </c>
      <c r="E20" s="40">
        <v>851.444</v>
      </c>
      <c r="F20" s="24"/>
      <c r="G20" s="41">
        <v>132.298</v>
      </c>
      <c r="H20" s="24"/>
      <c r="I20" s="33">
        <f t="shared" si="1"/>
        <v>1.535</v>
      </c>
      <c r="J20" s="41">
        <v>1.311</v>
      </c>
      <c r="K20" s="25">
        <v>0.224</v>
      </c>
    </row>
    <row r="21" spans="1:11" ht="30" customHeight="1" thickBot="1">
      <c r="A21" s="90"/>
      <c r="B21" s="8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96" t="s">
        <v>28</v>
      </c>
      <c r="B22" s="98" t="s">
        <v>29</v>
      </c>
      <c r="C22" s="5" t="s">
        <v>3</v>
      </c>
      <c r="D22" s="33">
        <f t="shared" si="0"/>
        <v>13240.760999999999</v>
      </c>
      <c r="E22" s="40">
        <v>11253.533</v>
      </c>
      <c r="F22" s="24"/>
      <c r="G22" s="55">
        <v>1987.228</v>
      </c>
      <c r="H22" s="24"/>
      <c r="I22" s="33">
        <f>SUM(J22:K22)</f>
        <v>0</v>
      </c>
      <c r="J22" s="41"/>
      <c r="K22" s="25"/>
    </row>
    <row r="23" spans="1:11" ht="30.75" customHeight="1" thickBot="1">
      <c r="A23" s="97"/>
      <c r="B23" s="99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96" t="s">
        <v>30</v>
      </c>
      <c r="B24" s="98" t="s">
        <v>31</v>
      </c>
      <c r="C24" s="42" t="s">
        <v>3</v>
      </c>
      <c r="D24" s="33">
        <f>SUM(E24:H24)</f>
        <v>1112.09</v>
      </c>
      <c r="E24" s="40"/>
      <c r="F24" s="24"/>
      <c r="G24" s="40">
        <v>1112.09</v>
      </c>
      <c r="H24" s="24"/>
      <c r="I24" s="33">
        <f>SUM(J24:K24)</f>
        <v>1.699</v>
      </c>
      <c r="J24" s="41"/>
      <c r="K24" s="25">
        <v>1.699</v>
      </c>
    </row>
    <row r="25" spans="1:11" ht="30.75" customHeight="1" thickBot="1">
      <c r="A25" s="97"/>
      <c r="B25" s="99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2020-03-05T11:11:30Z</cp:lastPrinted>
  <dcterms:created xsi:type="dcterms:W3CDTF">2010-10-28T06:49:01Z</dcterms:created>
  <dcterms:modified xsi:type="dcterms:W3CDTF">2022-03-16T11:42:53Z</dcterms:modified>
  <cp:category/>
  <cp:version/>
  <cp:contentType/>
  <cp:contentStatus/>
</cp:coreProperties>
</file>