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5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<sst xmlns="http://schemas.openxmlformats.org/spreadsheetml/2006/main" count="336" uniqueCount="38">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</sst>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/>
    </xf>
    <xf numFmtId="0" fontId="46" fillId="33" borderId="18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86" t="s">
        <v>13</v>
      </c>
      <c r="B3" s="89" t="s">
        <v>6</v>
      </c>
      <c r="C3" s="89" t="s">
        <v>8</v>
      </c>
      <c r="D3" s="92" t="s">
        <v>7</v>
      </c>
      <c r="E3" s="93"/>
      <c r="F3" s="93"/>
      <c r="G3" s="93"/>
      <c r="H3" s="94"/>
      <c r="I3" s="92" t="s">
        <v>27</v>
      </c>
      <c r="J3" s="93"/>
      <c r="K3" s="95"/>
    </row>
    <row r="4" spans="1:11" ht="18.75" customHeight="1">
      <c r="A4" s="87"/>
      <c r="B4" s="90"/>
      <c r="C4" s="90"/>
      <c r="D4" s="96" t="s">
        <v>10</v>
      </c>
      <c r="E4" s="98" t="s">
        <v>11</v>
      </c>
      <c r="F4" s="99"/>
      <c r="G4" s="100"/>
      <c r="H4" s="50"/>
      <c r="I4" s="101" t="s">
        <v>10</v>
      </c>
      <c r="J4" s="101" t="s">
        <v>11</v>
      </c>
      <c r="K4" s="103"/>
    </row>
    <row r="5" spans="1:11" ht="19.5" customHeight="1" thickBot="1">
      <c r="A5" s="88"/>
      <c r="B5" s="91"/>
      <c r="C5" s="91"/>
      <c r="D5" s="97"/>
      <c r="E5" s="3" t="s">
        <v>0</v>
      </c>
      <c r="F5" s="3" t="s">
        <v>9</v>
      </c>
      <c r="G5" s="4" t="s">
        <v>1</v>
      </c>
      <c r="H5" s="4" t="s">
        <v>2</v>
      </c>
      <c r="I5" s="102"/>
      <c r="J5" s="16" t="s">
        <v>0</v>
      </c>
      <c r="K5" s="19" t="s">
        <v>23</v>
      </c>
    </row>
    <row r="6" spans="1:11" ht="19.5" customHeight="1">
      <c r="A6" s="73" t="s">
        <v>14</v>
      </c>
      <c r="B6" s="70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4"/>
      <c r="B7" s="71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3" t="s">
        <v>15</v>
      </c>
      <c r="B8" s="70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77"/>
      <c r="B9" s="78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3" t="s">
        <v>16</v>
      </c>
      <c r="B10" s="80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79"/>
      <c r="B11" s="81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79"/>
      <c r="B12" s="82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4"/>
      <c r="B13" s="64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69" t="s">
        <v>17</v>
      </c>
      <c r="B14" s="70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2"/>
      <c r="B15" s="71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69" t="s">
        <v>18</v>
      </c>
      <c r="B16" s="72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61"/>
      <c r="B17" s="63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3" t="s">
        <v>18</v>
      </c>
      <c r="B18" s="75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74"/>
      <c r="B19" s="76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1" t="s">
        <v>19</v>
      </c>
      <c r="B20" s="63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62"/>
      <c r="B21" s="64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5" t="s">
        <v>28</v>
      </c>
      <c r="B22" s="67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66"/>
      <c r="B23" s="68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5" t="s">
        <v>30</v>
      </c>
      <c r="B24" s="67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66"/>
      <c r="B25" s="68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86" t="s">
        <v>13</v>
      </c>
      <c r="B3" s="89" t="s">
        <v>6</v>
      </c>
      <c r="C3" s="89" t="s">
        <v>8</v>
      </c>
      <c r="D3" s="92" t="s">
        <v>7</v>
      </c>
      <c r="E3" s="93"/>
      <c r="F3" s="93"/>
      <c r="G3" s="93"/>
      <c r="H3" s="94"/>
      <c r="I3" s="92" t="s">
        <v>27</v>
      </c>
      <c r="J3" s="93"/>
      <c r="K3" s="95"/>
    </row>
    <row r="4" spans="1:11" ht="18.75" customHeight="1">
      <c r="A4" s="87"/>
      <c r="B4" s="90"/>
      <c r="C4" s="90"/>
      <c r="D4" s="96" t="s">
        <v>10</v>
      </c>
      <c r="E4" s="98" t="s">
        <v>11</v>
      </c>
      <c r="F4" s="99"/>
      <c r="G4" s="100"/>
      <c r="H4" s="56"/>
      <c r="I4" s="101" t="s">
        <v>10</v>
      </c>
      <c r="J4" s="101" t="s">
        <v>11</v>
      </c>
      <c r="K4" s="103"/>
    </row>
    <row r="5" spans="1:11" ht="19.5" customHeight="1" thickBot="1">
      <c r="A5" s="88"/>
      <c r="B5" s="91"/>
      <c r="C5" s="91"/>
      <c r="D5" s="97"/>
      <c r="E5" s="3" t="s">
        <v>0</v>
      </c>
      <c r="F5" s="3" t="s">
        <v>9</v>
      </c>
      <c r="G5" s="4" t="s">
        <v>1</v>
      </c>
      <c r="H5" s="4" t="s">
        <v>2</v>
      </c>
      <c r="I5" s="102"/>
      <c r="J5" s="16" t="s">
        <v>0</v>
      </c>
      <c r="K5" s="19" t="s">
        <v>23</v>
      </c>
    </row>
    <row r="6" spans="1:11" ht="19.5" customHeight="1">
      <c r="A6" s="73" t="s">
        <v>14</v>
      </c>
      <c r="B6" s="70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4"/>
      <c r="B7" s="71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3" t="s">
        <v>15</v>
      </c>
      <c r="B8" s="70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77"/>
      <c r="B9" s="78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3" t="s">
        <v>16</v>
      </c>
      <c r="B10" s="80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79"/>
      <c r="B11" s="81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79"/>
      <c r="B12" s="82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4"/>
      <c r="B13" s="64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69" t="s">
        <v>17</v>
      </c>
      <c r="B14" s="70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2"/>
      <c r="B15" s="71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69" t="s">
        <v>18</v>
      </c>
      <c r="B16" s="72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61"/>
      <c r="B17" s="63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3" t="s">
        <v>18</v>
      </c>
      <c r="B18" s="75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74"/>
      <c r="B19" s="76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1" t="s">
        <v>19</v>
      </c>
      <c r="B20" s="63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62"/>
      <c r="B21" s="64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5" t="s">
        <v>28</v>
      </c>
      <c r="B22" s="67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66"/>
      <c r="B23" s="68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5" t="s">
        <v>30</v>
      </c>
      <c r="B24" s="67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66"/>
      <c r="B25" s="68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86" t="s">
        <v>13</v>
      </c>
      <c r="B3" s="89" t="s">
        <v>6</v>
      </c>
      <c r="C3" s="89" t="s">
        <v>8</v>
      </c>
      <c r="D3" s="92" t="s">
        <v>7</v>
      </c>
      <c r="E3" s="93"/>
      <c r="F3" s="93"/>
      <c r="G3" s="93"/>
      <c r="H3" s="94"/>
      <c r="I3" s="92" t="s">
        <v>27</v>
      </c>
      <c r="J3" s="93"/>
      <c r="K3" s="95"/>
    </row>
    <row r="4" spans="1:11" ht="18.75" customHeight="1">
      <c r="A4" s="87"/>
      <c r="B4" s="90"/>
      <c r="C4" s="90"/>
      <c r="D4" s="96" t="s">
        <v>10</v>
      </c>
      <c r="E4" s="98" t="s">
        <v>11</v>
      </c>
      <c r="F4" s="99"/>
      <c r="G4" s="100"/>
      <c r="H4" s="57"/>
      <c r="I4" s="101" t="s">
        <v>10</v>
      </c>
      <c r="J4" s="101" t="s">
        <v>11</v>
      </c>
      <c r="K4" s="103"/>
    </row>
    <row r="5" spans="1:11" ht="19.5" customHeight="1" thickBot="1">
      <c r="A5" s="88"/>
      <c r="B5" s="91"/>
      <c r="C5" s="91"/>
      <c r="D5" s="97"/>
      <c r="E5" s="3" t="s">
        <v>0</v>
      </c>
      <c r="F5" s="3" t="s">
        <v>9</v>
      </c>
      <c r="G5" s="4" t="s">
        <v>1</v>
      </c>
      <c r="H5" s="4" t="s">
        <v>2</v>
      </c>
      <c r="I5" s="102"/>
      <c r="J5" s="16" t="s">
        <v>0</v>
      </c>
      <c r="K5" s="19" t="s">
        <v>23</v>
      </c>
    </row>
    <row r="6" spans="1:11" ht="19.5" customHeight="1">
      <c r="A6" s="73" t="s">
        <v>14</v>
      </c>
      <c r="B6" s="70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4"/>
      <c r="B7" s="71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3" t="s">
        <v>15</v>
      </c>
      <c r="B8" s="70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77"/>
      <c r="B9" s="78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3" t="s">
        <v>16</v>
      </c>
      <c r="B10" s="80" t="s">
        <v>24</v>
      </c>
      <c r="C10" s="6" t="s">
        <v>3</v>
      </c>
      <c r="D10" s="29">
        <f>SUM(E10:H10)</f>
        <v>1986.895</v>
      </c>
      <c r="E10" s="21">
        <v>1786.31</v>
      </c>
      <c r="F10" s="21">
        <v>199.455</v>
      </c>
      <c r="G10" s="21">
        <v>1.13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79"/>
      <c r="B11" s="81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79"/>
      <c r="B12" s="82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4"/>
      <c r="B13" s="64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69" t="s">
        <v>17</v>
      </c>
      <c r="B14" s="70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2"/>
      <c r="B15" s="71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69" t="s">
        <v>18</v>
      </c>
      <c r="B16" s="72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61"/>
      <c r="B17" s="63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3" t="s">
        <v>18</v>
      </c>
      <c r="B18" s="75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74"/>
      <c r="B19" s="76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1" t="s">
        <v>19</v>
      </c>
      <c r="B20" s="63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62"/>
      <c r="B21" s="64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5" t="s">
        <v>28</v>
      </c>
      <c r="B22" s="67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66"/>
      <c r="B23" s="68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5" t="s">
        <v>30</v>
      </c>
      <c r="B24" s="67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66"/>
      <c r="B25" s="68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D16" sqref="D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25.5" customHeight="1" thickBot="1">
      <c r="A2" s="28" t="s">
        <v>35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86" t="s">
        <v>13</v>
      </c>
      <c r="B3" s="89" t="s">
        <v>6</v>
      </c>
      <c r="C3" s="89" t="s">
        <v>8</v>
      </c>
      <c r="D3" s="92" t="s">
        <v>7</v>
      </c>
      <c r="E3" s="93"/>
      <c r="F3" s="93"/>
      <c r="G3" s="93"/>
      <c r="H3" s="94"/>
      <c r="I3" s="92" t="s">
        <v>27</v>
      </c>
      <c r="J3" s="93"/>
      <c r="K3" s="95"/>
    </row>
    <row r="4" spans="1:11" ht="18.75" customHeight="1">
      <c r="A4" s="87"/>
      <c r="B4" s="90"/>
      <c r="C4" s="90"/>
      <c r="D4" s="96" t="s">
        <v>10</v>
      </c>
      <c r="E4" s="98" t="s">
        <v>11</v>
      </c>
      <c r="F4" s="99"/>
      <c r="G4" s="100"/>
      <c r="H4" s="58"/>
      <c r="I4" s="101" t="s">
        <v>10</v>
      </c>
      <c r="J4" s="101" t="s">
        <v>11</v>
      </c>
      <c r="K4" s="103"/>
    </row>
    <row r="5" spans="1:11" ht="19.5" customHeight="1" thickBot="1">
      <c r="A5" s="88"/>
      <c r="B5" s="91"/>
      <c r="C5" s="91"/>
      <c r="D5" s="97"/>
      <c r="E5" s="3" t="s">
        <v>0</v>
      </c>
      <c r="F5" s="3" t="s">
        <v>9</v>
      </c>
      <c r="G5" s="4" t="s">
        <v>1</v>
      </c>
      <c r="H5" s="4" t="s">
        <v>2</v>
      </c>
      <c r="I5" s="102"/>
      <c r="J5" s="16" t="s">
        <v>0</v>
      </c>
      <c r="K5" s="19" t="s">
        <v>23</v>
      </c>
    </row>
    <row r="6" spans="1:11" ht="19.5" customHeight="1">
      <c r="A6" s="73" t="s">
        <v>14</v>
      </c>
      <c r="B6" s="70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4"/>
      <c r="B7" s="71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3" t="s">
        <v>15</v>
      </c>
      <c r="B8" s="70" t="s">
        <v>20</v>
      </c>
      <c r="C8" s="6" t="s">
        <v>3</v>
      </c>
      <c r="D8" s="29">
        <f t="shared" si="0"/>
        <v>6067.347</v>
      </c>
      <c r="E8" s="52">
        <v>4693.503</v>
      </c>
      <c r="F8" s="21"/>
      <c r="G8" s="21">
        <f>27.743+1249.103+81.779+7.581+7.638</f>
        <v>1373.8439999999998</v>
      </c>
      <c r="H8" s="21"/>
      <c r="I8" s="29">
        <f t="shared" si="1"/>
        <v>7.380000000000001</v>
      </c>
      <c r="J8" s="21">
        <v>7.331</v>
      </c>
      <c r="K8" s="22">
        <v>0.049</v>
      </c>
    </row>
    <row r="9" spans="1:11" ht="32.25" customHeight="1" thickBot="1">
      <c r="A9" s="77"/>
      <c r="B9" s="78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3" t="s">
        <v>16</v>
      </c>
      <c r="B10" s="80" t="s">
        <v>24</v>
      </c>
      <c r="C10" s="6" t="s">
        <v>3</v>
      </c>
      <c r="D10" s="29">
        <f>SUM(E10:H10)</f>
        <v>5514.547</v>
      </c>
      <c r="E10" s="21">
        <v>5375.766</v>
      </c>
      <c r="F10" s="21">
        <v>135.33</v>
      </c>
      <c r="G10" s="21">
        <v>3.451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79"/>
      <c r="B11" s="81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79"/>
      <c r="B12" s="82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4"/>
      <c r="B13" s="64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69" t="s">
        <v>17</v>
      </c>
      <c r="B14" s="70" t="s">
        <v>21</v>
      </c>
      <c r="C14" s="6" t="s">
        <v>3</v>
      </c>
      <c r="D14" s="29">
        <f t="shared" si="0"/>
        <v>585.623</v>
      </c>
      <c r="E14" s="21"/>
      <c r="F14" s="21"/>
      <c r="G14" s="53">
        <v>585.623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2"/>
      <c r="B15" s="71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69" t="s">
        <v>18</v>
      </c>
      <c r="B16" s="72" t="s">
        <v>22</v>
      </c>
      <c r="C16" s="6" t="s">
        <v>3</v>
      </c>
      <c r="D16" s="29">
        <f t="shared" si="0"/>
        <v>3056.850096</v>
      </c>
      <c r="E16" s="52">
        <v>1610.448</v>
      </c>
      <c r="F16" s="21"/>
      <c r="G16" s="52">
        <f>1658.718*0.872</f>
        <v>1446.402096</v>
      </c>
      <c r="H16" s="21"/>
      <c r="I16" s="29">
        <f t="shared" si="1"/>
        <v>4.393</v>
      </c>
      <c r="J16" s="21">
        <v>2.296</v>
      </c>
      <c r="K16" s="54">
        <f>ROUND(2.405*0.872,3)</f>
        <v>2.097</v>
      </c>
    </row>
    <row r="17" spans="1:11" ht="33.75" customHeight="1" thickBot="1">
      <c r="A17" s="61"/>
      <c r="B17" s="63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3" t="s">
        <v>18</v>
      </c>
      <c r="B18" s="75" t="s">
        <v>26</v>
      </c>
      <c r="C18" s="6" t="s">
        <v>3</v>
      </c>
      <c r="D18" s="29">
        <f t="shared" si="0"/>
        <v>212.31590400000002</v>
      </c>
      <c r="E18" s="21"/>
      <c r="F18" s="21"/>
      <c r="G18" s="52">
        <f>1658.718*0.128</f>
        <v>212.31590400000002</v>
      </c>
      <c r="H18" s="21"/>
      <c r="I18" s="29">
        <f t="shared" si="1"/>
        <v>0.308</v>
      </c>
      <c r="J18" s="21"/>
      <c r="K18" s="22">
        <f>ROUND(2.405*0.128,3)</f>
        <v>0.308</v>
      </c>
    </row>
    <row r="19" spans="1:11" ht="32.25" customHeight="1" thickBot="1">
      <c r="A19" s="74"/>
      <c r="B19" s="76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1" t="s">
        <v>19</v>
      </c>
      <c r="B20" s="63" t="s">
        <v>22</v>
      </c>
      <c r="C20" s="5" t="s">
        <v>3</v>
      </c>
      <c r="D20" s="33">
        <f t="shared" si="0"/>
        <v>1160.366</v>
      </c>
      <c r="E20" s="40">
        <v>1007.478</v>
      </c>
      <c r="F20" s="24"/>
      <c r="G20" s="41">
        <v>152.88799999999998</v>
      </c>
      <c r="H20" s="24"/>
      <c r="I20" s="33">
        <f t="shared" si="1"/>
        <v>1.693</v>
      </c>
      <c r="J20" s="41">
        <v>1.46</v>
      </c>
      <c r="K20" s="25">
        <v>0.233</v>
      </c>
    </row>
    <row r="21" spans="1:11" ht="30" customHeight="1" thickBot="1">
      <c r="A21" s="62"/>
      <c r="B21" s="64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5" t="s">
        <v>28</v>
      </c>
      <c r="B22" s="67" t="s">
        <v>29</v>
      </c>
      <c r="C22" s="5" t="s">
        <v>3</v>
      </c>
      <c r="D22" s="33">
        <f t="shared" si="0"/>
        <v>11072.937</v>
      </c>
      <c r="E22" s="40">
        <v>9409.428</v>
      </c>
      <c r="F22" s="24"/>
      <c r="G22" s="55">
        <v>1663.509</v>
      </c>
      <c r="H22" s="24"/>
      <c r="I22" s="33">
        <f>SUM(J22:K22)</f>
        <v>0</v>
      </c>
      <c r="J22" s="41"/>
      <c r="K22" s="25"/>
    </row>
    <row r="23" spans="1:11" ht="30.75" customHeight="1" thickBot="1">
      <c r="A23" s="66"/>
      <c r="B23" s="68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5" t="s">
        <v>30</v>
      </c>
      <c r="B24" s="67" t="s">
        <v>31</v>
      </c>
      <c r="C24" s="42" t="s">
        <v>3</v>
      </c>
      <c r="D24" s="33">
        <f>SUM(E24:H24)</f>
        <v>1182.839</v>
      </c>
      <c r="E24" s="40"/>
      <c r="F24" s="24"/>
      <c r="G24" s="40">
        <v>1182.839</v>
      </c>
      <c r="H24" s="24"/>
      <c r="I24" s="33">
        <f>SUM(J24:K24)</f>
        <v>1.704</v>
      </c>
      <c r="J24" s="41"/>
      <c r="K24" s="25">
        <v>1.704</v>
      </c>
    </row>
    <row r="25" spans="1:11" ht="30.75" customHeight="1" thickBot="1">
      <c r="A25" s="66"/>
      <c r="B25" s="68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25.5" customHeight="1" thickBot="1">
      <c r="A2" s="28" t="s">
        <v>36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86" t="s">
        <v>13</v>
      </c>
      <c r="B3" s="89" t="s">
        <v>6</v>
      </c>
      <c r="C3" s="89" t="s">
        <v>8</v>
      </c>
      <c r="D3" s="92" t="s">
        <v>7</v>
      </c>
      <c r="E3" s="93"/>
      <c r="F3" s="93"/>
      <c r="G3" s="93"/>
      <c r="H3" s="94"/>
      <c r="I3" s="92" t="s">
        <v>27</v>
      </c>
      <c r="J3" s="93"/>
      <c r="K3" s="95"/>
    </row>
    <row r="4" spans="1:11" ht="18.75" customHeight="1">
      <c r="A4" s="87"/>
      <c r="B4" s="90"/>
      <c r="C4" s="90"/>
      <c r="D4" s="96" t="s">
        <v>10</v>
      </c>
      <c r="E4" s="98" t="s">
        <v>11</v>
      </c>
      <c r="F4" s="99"/>
      <c r="G4" s="100"/>
      <c r="H4" s="59"/>
      <c r="I4" s="101" t="s">
        <v>10</v>
      </c>
      <c r="J4" s="101" t="s">
        <v>11</v>
      </c>
      <c r="K4" s="103"/>
    </row>
    <row r="5" spans="1:11" ht="19.5" customHeight="1" thickBot="1">
      <c r="A5" s="88"/>
      <c r="B5" s="91"/>
      <c r="C5" s="91"/>
      <c r="D5" s="97"/>
      <c r="E5" s="3" t="s">
        <v>0</v>
      </c>
      <c r="F5" s="3" t="s">
        <v>9</v>
      </c>
      <c r="G5" s="4" t="s">
        <v>1</v>
      </c>
      <c r="H5" s="4" t="s">
        <v>2</v>
      </c>
      <c r="I5" s="102"/>
      <c r="J5" s="16" t="s">
        <v>0</v>
      </c>
      <c r="K5" s="19" t="s">
        <v>23</v>
      </c>
    </row>
    <row r="6" spans="1:11" ht="19.5" customHeight="1">
      <c r="A6" s="73" t="s">
        <v>14</v>
      </c>
      <c r="B6" s="70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4"/>
      <c r="B7" s="71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3" t="s">
        <v>15</v>
      </c>
      <c r="B8" s="70" t="s">
        <v>20</v>
      </c>
      <c r="C8" s="6" t="s">
        <v>3</v>
      </c>
      <c r="D8" s="29">
        <f t="shared" si="0"/>
        <v>7736.15</v>
      </c>
      <c r="E8" s="52">
        <v>6314.758</v>
      </c>
      <c r="F8" s="21"/>
      <c r="G8" s="21">
        <f>25.306+1299.335+76.881+12.294+7.576</f>
        <v>1421.3920000000003</v>
      </c>
      <c r="H8" s="21"/>
      <c r="I8" s="29">
        <f t="shared" si="1"/>
        <v>11.375</v>
      </c>
      <c r="J8" s="21">
        <v>11.335</v>
      </c>
      <c r="K8" s="22">
        <v>0.04</v>
      </c>
    </row>
    <row r="9" spans="1:11" ht="32.25" customHeight="1" thickBot="1">
      <c r="A9" s="77"/>
      <c r="B9" s="78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3" t="s">
        <v>16</v>
      </c>
      <c r="B10" s="80" t="s">
        <v>24</v>
      </c>
      <c r="C10" s="6" t="s">
        <v>3</v>
      </c>
      <c r="D10" s="29">
        <f>SUM(E10:H10)</f>
        <v>14160.456</v>
      </c>
      <c r="E10" s="21">
        <v>14024.881</v>
      </c>
      <c r="F10" s="21">
        <v>132.065</v>
      </c>
      <c r="G10" s="21">
        <v>3.51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79"/>
      <c r="B11" s="81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79"/>
      <c r="B12" s="82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4"/>
      <c r="B13" s="64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69" t="s">
        <v>17</v>
      </c>
      <c r="B14" s="70" t="s">
        <v>21</v>
      </c>
      <c r="C14" s="6" t="s">
        <v>3</v>
      </c>
      <c r="D14" s="29">
        <f t="shared" si="0"/>
        <v>607.376</v>
      </c>
      <c r="E14" s="21"/>
      <c r="F14" s="21"/>
      <c r="G14" s="53">
        <v>607.376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2"/>
      <c r="B15" s="71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69" t="s">
        <v>18</v>
      </c>
      <c r="B16" s="72" t="s">
        <v>22</v>
      </c>
      <c r="C16" s="6" t="s">
        <v>3</v>
      </c>
      <c r="D16" s="29">
        <f t="shared" si="0"/>
        <v>3208.5065999999997</v>
      </c>
      <c r="E16" s="52">
        <v>1675.378</v>
      </c>
      <c r="F16" s="21"/>
      <c r="G16" s="52">
        <f>1758.175*0.872</f>
        <v>1533.1286</v>
      </c>
      <c r="H16" s="21"/>
      <c r="I16" s="29">
        <f t="shared" si="1"/>
        <v>4.45</v>
      </c>
      <c r="J16" s="21">
        <v>2.326</v>
      </c>
      <c r="K16" s="54">
        <f>ROUND(2.436*0.872,3)</f>
        <v>2.124</v>
      </c>
    </row>
    <row r="17" spans="1:11" ht="33.75" customHeight="1" thickBot="1">
      <c r="A17" s="61"/>
      <c r="B17" s="63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3" t="s">
        <v>18</v>
      </c>
      <c r="B18" s="75" t="s">
        <v>26</v>
      </c>
      <c r="C18" s="6" t="s">
        <v>3</v>
      </c>
      <c r="D18" s="29">
        <f t="shared" si="0"/>
        <v>225.0464</v>
      </c>
      <c r="E18" s="21"/>
      <c r="F18" s="21"/>
      <c r="G18" s="52">
        <f>1758.175*0.128</f>
        <v>225.0464</v>
      </c>
      <c r="H18" s="21"/>
      <c r="I18" s="29">
        <f t="shared" si="1"/>
        <v>0.312</v>
      </c>
      <c r="J18" s="21"/>
      <c r="K18" s="22">
        <f>ROUND(2.436*0.128,3)</f>
        <v>0.312</v>
      </c>
    </row>
    <row r="19" spans="1:11" ht="32.25" customHeight="1" thickBot="1">
      <c r="A19" s="74"/>
      <c r="B19" s="76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1" t="s">
        <v>19</v>
      </c>
      <c r="B20" s="63" t="s">
        <v>22</v>
      </c>
      <c r="C20" s="5" t="s">
        <v>3</v>
      </c>
      <c r="D20" s="33">
        <f t="shared" si="0"/>
        <v>1237.8506</v>
      </c>
      <c r="E20" s="40">
        <v>1016.9556</v>
      </c>
      <c r="F20" s="24"/>
      <c r="G20" s="41">
        <v>220.89499999999998</v>
      </c>
      <c r="H20" s="24"/>
      <c r="I20" s="33">
        <f t="shared" si="1"/>
        <v>1.698</v>
      </c>
      <c r="J20" s="41">
        <v>1.402</v>
      </c>
      <c r="K20" s="25">
        <v>0.296</v>
      </c>
    </row>
    <row r="21" spans="1:11" ht="30" customHeight="1" thickBot="1">
      <c r="A21" s="62"/>
      <c r="B21" s="64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5" t="s">
        <v>28</v>
      </c>
      <c r="B22" s="67" t="s">
        <v>29</v>
      </c>
      <c r="C22" s="5" t="s">
        <v>3</v>
      </c>
      <c r="D22" s="33">
        <f t="shared" si="0"/>
        <v>10329.369</v>
      </c>
      <c r="E22" s="40">
        <v>8775.733</v>
      </c>
      <c r="F22" s="24"/>
      <c r="G22" s="55">
        <v>1553.636</v>
      </c>
      <c r="H22" s="24"/>
      <c r="I22" s="33">
        <f>SUM(J22:K22)</f>
        <v>0</v>
      </c>
      <c r="J22" s="41"/>
      <c r="K22" s="25"/>
    </row>
    <row r="23" spans="1:11" ht="30.75" customHeight="1" thickBot="1">
      <c r="A23" s="66"/>
      <c r="B23" s="68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5" t="s">
        <v>30</v>
      </c>
      <c r="B24" s="67" t="s">
        <v>31</v>
      </c>
      <c r="C24" s="42" t="s">
        <v>3</v>
      </c>
      <c r="D24" s="33">
        <f>SUM(E24:H24)</f>
        <v>1226.787</v>
      </c>
      <c r="E24" s="40"/>
      <c r="F24" s="24"/>
      <c r="G24" s="40">
        <v>1226.787</v>
      </c>
      <c r="H24" s="24"/>
      <c r="I24" s="33">
        <f>SUM(J24:K24)</f>
        <v>1.749</v>
      </c>
      <c r="J24" s="41"/>
      <c r="K24" s="25">
        <v>1.749</v>
      </c>
    </row>
    <row r="25" spans="1:11" ht="30.75" customHeight="1" thickBot="1">
      <c r="A25" s="66"/>
      <c r="B25" s="68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K25" sqref="D6:K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25.5" customHeight="1" thickBot="1">
      <c r="A2" s="28" t="s">
        <v>37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86" t="s">
        <v>13</v>
      </c>
      <c r="B3" s="89" t="s">
        <v>6</v>
      </c>
      <c r="C3" s="89" t="s">
        <v>8</v>
      </c>
      <c r="D3" s="92" t="s">
        <v>7</v>
      </c>
      <c r="E3" s="93"/>
      <c r="F3" s="93"/>
      <c r="G3" s="93"/>
      <c r="H3" s="94"/>
      <c r="I3" s="92" t="s">
        <v>27</v>
      </c>
      <c r="J3" s="93"/>
      <c r="K3" s="95"/>
    </row>
    <row r="4" spans="1:11" ht="18.75" customHeight="1">
      <c r="A4" s="87"/>
      <c r="B4" s="90"/>
      <c r="C4" s="90"/>
      <c r="D4" s="96" t="s">
        <v>10</v>
      </c>
      <c r="E4" s="98" t="s">
        <v>11</v>
      </c>
      <c r="F4" s="99"/>
      <c r="G4" s="100"/>
      <c r="H4" s="60"/>
      <c r="I4" s="101" t="s">
        <v>10</v>
      </c>
      <c r="J4" s="101" t="s">
        <v>11</v>
      </c>
      <c r="K4" s="103"/>
    </row>
    <row r="5" spans="1:11" ht="19.5" customHeight="1" thickBot="1">
      <c r="A5" s="88"/>
      <c r="B5" s="91"/>
      <c r="C5" s="91"/>
      <c r="D5" s="97"/>
      <c r="E5" s="3" t="s">
        <v>0</v>
      </c>
      <c r="F5" s="3" t="s">
        <v>9</v>
      </c>
      <c r="G5" s="4" t="s">
        <v>1</v>
      </c>
      <c r="H5" s="4" t="s">
        <v>2</v>
      </c>
      <c r="I5" s="102"/>
      <c r="J5" s="16" t="s">
        <v>0</v>
      </c>
      <c r="K5" s="19" t="s">
        <v>23</v>
      </c>
    </row>
    <row r="6" spans="1:11" ht="19.5" customHeight="1">
      <c r="A6" s="73" t="s">
        <v>14</v>
      </c>
      <c r="B6" s="70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104"/>
      <c r="K6" s="105"/>
    </row>
    <row r="7" spans="1:11" ht="33.75" customHeight="1" thickBot="1">
      <c r="A7" s="74"/>
      <c r="B7" s="71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3" t="s">
        <v>15</v>
      </c>
      <c r="B8" s="70" t="s">
        <v>20</v>
      </c>
      <c r="C8" s="6" t="s">
        <v>3</v>
      </c>
      <c r="D8" s="29">
        <f t="shared" si="0"/>
        <v>5656.633</v>
      </c>
      <c r="E8" s="52">
        <v>4445.345</v>
      </c>
      <c r="F8" s="21"/>
      <c r="G8" s="21">
        <f>35.04+1086.654+76.443+8.227+4.924</f>
        <v>1211.288</v>
      </c>
      <c r="H8" s="21"/>
      <c r="I8" s="29">
        <f t="shared" si="1"/>
        <v>6.79</v>
      </c>
      <c r="J8" s="21">
        <v>6.718</v>
      </c>
      <c r="K8" s="22">
        <v>0.072</v>
      </c>
    </row>
    <row r="9" spans="1:11" ht="32.25" customHeight="1" thickBot="1">
      <c r="A9" s="77"/>
      <c r="B9" s="78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3" t="s">
        <v>16</v>
      </c>
      <c r="B10" s="80" t="s">
        <v>24</v>
      </c>
      <c r="C10" s="6" t="s">
        <v>3</v>
      </c>
      <c r="D10" s="29">
        <f>SUM(E10:H10)</f>
        <v>9238.189999999999</v>
      </c>
      <c r="E10" s="21">
        <v>9063.81</v>
      </c>
      <c r="F10" s="21">
        <v>167.75</v>
      </c>
      <c r="G10" s="21">
        <v>6.63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79"/>
      <c r="B11" s="81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79"/>
      <c r="B12" s="82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4"/>
      <c r="B13" s="64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69" t="s">
        <v>17</v>
      </c>
      <c r="B14" s="70" t="s">
        <v>21</v>
      </c>
      <c r="C14" s="6" t="s">
        <v>3</v>
      </c>
      <c r="D14" s="29">
        <f t="shared" si="0"/>
        <v>610.2350000000001</v>
      </c>
      <c r="E14" s="21"/>
      <c r="F14" s="21"/>
      <c r="G14" s="53">
        <v>610.2350000000001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2"/>
      <c r="B15" s="71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69" t="s">
        <v>18</v>
      </c>
      <c r="B16" s="72" t="s">
        <v>22</v>
      </c>
      <c r="C16" s="6" t="s">
        <v>3</v>
      </c>
      <c r="D16" s="29">
        <f t="shared" si="0"/>
        <v>3304.19064</v>
      </c>
      <c r="E16" s="52">
        <v>1724.022</v>
      </c>
      <c r="F16" s="21"/>
      <c r="G16" s="52">
        <f>1812.12*0.872</f>
        <v>1580.1686399999999</v>
      </c>
      <c r="H16" s="21"/>
      <c r="I16" s="29">
        <f t="shared" si="1"/>
        <v>4.7059999999999995</v>
      </c>
      <c r="J16" s="21">
        <v>2.491</v>
      </c>
      <c r="K16" s="54">
        <f>ROUND(2.54*0.872,3)</f>
        <v>2.215</v>
      </c>
    </row>
    <row r="17" spans="1:11" ht="33.75" customHeight="1" thickBot="1">
      <c r="A17" s="61"/>
      <c r="B17" s="63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3" t="s">
        <v>18</v>
      </c>
      <c r="B18" s="75" t="s">
        <v>26</v>
      </c>
      <c r="C18" s="6" t="s">
        <v>3</v>
      </c>
      <c r="D18" s="29">
        <f t="shared" si="0"/>
        <v>231.95136</v>
      </c>
      <c r="E18" s="21"/>
      <c r="F18" s="21"/>
      <c r="G18" s="52">
        <f>1812.12*0.128</f>
        <v>231.95136</v>
      </c>
      <c r="H18" s="21"/>
      <c r="I18" s="29">
        <f t="shared" si="1"/>
        <v>0.325</v>
      </c>
      <c r="J18" s="21"/>
      <c r="K18" s="22">
        <f>ROUND(2.54*0.128,3)</f>
        <v>0.325</v>
      </c>
    </row>
    <row r="19" spans="1:11" ht="32.25" customHeight="1" thickBot="1">
      <c r="A19" s="74"/>
      <c r="B19" s="76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1" t="s">
        <v>19</v>
      </c>
      <c r="B20" s="63" t="s">
        <v>22</v>
      </c>
      <c r="C20" s="5" t="s">
        <v>3</v>
      </c>
      <c r="D20" s="33">
        <f t="shared" si="0"/>
        <v>1245.807</v>
      </c>
      <c r="E20" s="40">
        <v>1007.093</v>
      </c>
      <c r="F20" s="24"/>
      <c r="G20" s="41">
        <v>238.714</v>
      </c>
      <c r="H20" s="24"/>
      <c r="I20" s="33">
        <f t="shared" si="1"/>
        <v>1.83</v>
      </c>
      <c r="J20" s="41">
        <v>1.466</v>
      </c>
      <c r="K20" s="25">
        <v>0.364</v>
      </c>
    </row>
    <row r="21" spans="1:11" ht="30" customHeight="1" thickBot="1">
      <c r="A21" s="62"/>
      <c r="B21" s="64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5" t="s">
        <v>28</v>
      </c>
      <c r="B22" s="67" t="s">
        <v>29</v>
      </c>
      <c r="C22" s="5" t="s">
        <v>3</v>
      </c>
      <c r="D22" s="33">
        <f t="shared" si="0"/>
        <v>11023.427</v>
      </c>
      <c r="E22" s="40">
        <v>9353.666</v>
      </c>
      <c r="F22" s="24"/>
      <c r="G22" s="55">
        <v>1669.761</v>
      </c>
      <c r="H22" s="24"/>
      <c r="I22" s="33">
        <f>SUM(J22:K22)</f>
        <v>0</v>
      </c>
      <c r="J22" s="41"/>
      <c r="K22" s="25"/>
    </row>
    <row r="23" spans="1:11" ht="30.75" customHeight="1" thickBot="1">
      <c r="A23" s="66"/>
      <c r="B23" s="68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5" t="s">
        <v>30</v>
      </c>
      <c r="B24" s="67" t="s">
        <v>31</v>
      </c>
      <c r="C24" s="42" t="s">
        <v>3</v>
      </c>
      <c r="D24" s="33">
        <f>SUM(E24:H24)</f>
        <v>1219.374</v>
      </c>
      <c r="E24" s="40"/>
      <c r="F24" s="24"/>
      <c r="G24" s="40">
        <v>1219.374</v>
      </c>
      <c r="H24" s="24"/>
      <c r="I24" s="33">
        <f>SUM(J24:K24)</f>
        <v>1.761</v>
      </c>
      <c r="J24" s="41"/>
      <c r="K24" s="25">
        <v>1.761</v>
      </c>
    </row>
    <row r="25" spans="1:11" ht="30.75" customHeight="1" thickBot="1">
      <c r="A25" s="66"/>
      <c r="B25" s="68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2022-07-18T05:54:17Z</dcterms:modified>
  <cp:category/>
  <cp:version/>
  <cp:contentType/>
  <cp:contentStatus/>
</cp:coreProperties>
</file>